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<sst xmlns="http://schemas.openxmlformats.org/spreadsheetml/2006/main" count="27179" uniqueCount="797">
  <si>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</si>
  <si>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</si>
  <si>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</si>
  <si>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</si>
  <si>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</si>
  <si>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</si>
  <si>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</si>
  <si>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</si>
  <si>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</si>
  <si>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</si>
  <si>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</si>
  <si>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</si>
  <si>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</si>
  <si>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</si>
  <si>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</si>
  <si>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</si>
  <si>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</si>
  <si>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</si>
  <si>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</si>
  <si>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</si>
  <si>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</si>
  <si>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</si>
  <si>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</si>
  <si>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</si>
  <si>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</si>
  <si>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</si>
  <si>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</si>
  <si>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</si>
  <si>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</si>
  <si>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</si>
  <si>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</si>
  <si>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</si>
  <si>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</si>
  <si>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</si>
  <si>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</si>
  <si>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</si>
  <si>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</si>
  <si>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</si>
  <si>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</si>
  <si>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</si>
  <si>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</si>
  <si>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</si>
  <si>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</si>
  <si>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</si>
  <si>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</si>
  <si>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</si>
  <si>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</si>
  <si>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</si>
  <si>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</si>
  <si>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</si>
  <si>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</si>
  <si>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</si>
  <si>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</si>
  <si>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</si>
  <si>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</si>
  <si>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</si>
  <si>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</si>
  <si>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</si>
  <si>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</si>
  <si>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</si>
  <si>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</si>
  <si>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</si>
  <si>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</si>
  <si>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</si>
  <si>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</si>
  <si>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</si>
  <si>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</si>
  <si>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</si>
  <si>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</si>
  <si>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</si>
  <si>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</si>
  <si>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</si>
  <si>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</si>
  <si>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</si>
  <si>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</si>
  <si>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</si>
  <si>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</si>
  <si>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</si>
  <si>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</si>
  <si>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</si>
  <si>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</si>
  <si>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</si>
  <si>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</si>
  <si>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</si>
  <si>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</si>
  <si>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</si>
  <si>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</si>
  <si>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</si>
  <si>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</si>
  <si>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</si>
  <si>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</si>
  <si>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</si>
  <si>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</si>
  <si>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</si>
  <si>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</si>
  <si>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</si>
  <si>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</si>
  <si>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</si>
  <si>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</si>
  <si>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</si>
  <si>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</si>
  <si>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</si>
  <si>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</si>
  <si>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</si>
  <si>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</si>
  <si>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</si>
  <si>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</si>
  <si>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</si>
  <si>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</si>
  <si>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</si>
  <si>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</si>
  <si>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</si>
  <si>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</si>
  <si>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</si>
  <si>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</si>
  <si>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</si>
  <si>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</si>
  <si>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</si>
  <si>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</si>
  <si>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</si>
  <si>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</si>
  <si>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</si>
  <si>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</si>
  <si>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</si>
  <si>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</si>
  <si>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</si>
  <si>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</si>
  <si>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</si>
  <si>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</si>
  <si>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</si>
  <si>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</si>
  <si>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</si>
  <si>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</si>
  <si>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</si>
  <si>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</si>
  <si>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</si>
  <si>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</si>
  <si>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</si>
  <si>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</si>
  <si>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</si>
  <si>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</si>
  <si>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</si>
  <si>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</si>
  <si>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</si>
  <si>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</si>
  <si>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</si>
  <si>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</si>
  <si>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</si>
  <si>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</si>
  <si>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</si>
  <si>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</si>
  <si>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</si>
  <si>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</si>
  <si>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</si>
  <si>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</si>
  <si>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</si>
  <si>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</si>
  <si>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</si>
  <si>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</si>
  <si>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</si>
  <si>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</si>
  <si>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</si>
  <si>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</si>
  <si>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</si>
  <si>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</si>
  <si>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</si>
  <si>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</si>
  <si>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</si>
  <si>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</si>
  <si>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</si>
  <si>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</si>
  <si>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</si>
  <si>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</si>
  <si>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</si>
  <si>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</si>
  <si>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</si>
  <si>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</si>
  <si>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</si>
  <si>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</si>
  <si>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</si>
  <si>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</si>
  <si>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</si>
  <si>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</si>
  <si>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</si>
  <si>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</si>
  <si>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</si>
  <si>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</si>
  <si>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</si>
  <si>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</si>
  <si>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</si>
  <si>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</si>
  <si>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</si>
  <si>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</si>
  <si>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</si>
  <si>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</si>
  <si>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</si>
  <si>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</si>
  <si>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</si>
  <si>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</si>
  <si>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</si>
  <si>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</si>
  <si>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</si>
  <si>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</si>
  <si>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</si>
  <si>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</si>
  <si>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</si>
  <si>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</si>
  <si>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</si>
  <si>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</si>
  <si>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</si>
  <si>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</si>
  <si>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</si>
  <si>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</si>
  <si>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</si>
  <si>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</si>
  <si>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</si>
  <si>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</si>
  <si>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</si>
  <si>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</si>
  <si>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</si>
  <si>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</si>
  <si>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</si>
  <si>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</si>
  <si>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</si>
  <si>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</si>
  <si>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</si>
  <si>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</si>
  <si>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</si>
  <si>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</si>
  <si>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</si>
  <si>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</si>
  <si>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</si>
  <si>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</si>
  <si>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</si>
  <si>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</si>
  <si>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</si>
  <si>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</si>
  <si>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</si>
  <si>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</si>
  <si>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</si>
  <si>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</si>
  <si>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</si>
  <si>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</si>
  <si>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</si>
  <si>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</si>
  <si>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</si>
  <si>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</si>
  <si>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</si>
  <si>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</si>
  <si>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</si>
  <si>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</si>
  <si>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</si>
  <si>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</si>
  <si>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</si>
  <si>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</si>
  <si>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</si>
  <si>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</si>
  <si>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</si>
  <si>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</si>
  <si>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</si>
  <si>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</si>
  <si>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</si>
  <si>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</si>
  <si>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</si>
  <si>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</si>
  <si>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</si>
  <si>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</si>
  <si>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</si>
  <si>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</si>
  <si>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</si>
  <si>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</si>
  <si>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</si>
  <si>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</si>
  <si>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</si>
  <si>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</si>
  <si>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</si>
  <si>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</si>
  <si>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</si>
  <si>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</si>
  <si>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</si>
  <si>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</si>
  <si>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</si>
  <si>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</si>
  <si>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</si>
  <si>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</si>
  <si>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</si>
  <si>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</si>
  <si>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</si>
  <si>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</si>
  <si>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</si>
  <si>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</si>
  <si>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</si>
  <si>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</si>
  <si>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</si>
  <si>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</si>
  <si>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</si>
  <si>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</si>
  <si>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</si>
  <si>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</si>
  <si>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</si>
  <si>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</si>
  <si>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</si>
  <si>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</si>
  <si>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</si>
  <si>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</si>
  <si>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</si>
  <si>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</si>
  <si>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</si>
  <si>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</si>
  <si>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</si>
  <si>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</si>
  <si>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</si>
  <si>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</si>
  <si>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</si>
  <si>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</si>
  <si>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</si>
  <si>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</si>
  <si>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</si>
  <si>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</si>
  <si>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</si>
  <si>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</si>
  <si>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</si>
  <si>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</si>
  <si>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</si>
  <si>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</si>
  <si>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</si>
  <si>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</si>
  <si>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</si>
  <si>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</si>
  <si>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</si>
  <si>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</si>
  <si>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</si>
  <si>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</si>
  <si>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</si>
  <si>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</si>
  <si>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</si>
  <si>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</si>
  <si>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</si>
  <si>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</si>
  <si>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</si>
  <si>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</si>
  <si>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</si>
  <si>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</si>
  <si>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</si>
  <si>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</si>
  <si>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</si>
  <si>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</si>
  <si>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</si>
  <si>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</si>
  <si>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</si>
  <si>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</si>
  <si>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</si>
  <si>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</si>
  <si>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</si>
  <si>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</si>
  <si>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</si>
  <si>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</si>
  <si>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</si>
  <si>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</si>
  <si>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</si>
  <si>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</si>
  <si>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</si>
  <si>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</si>
  <si>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</si>
  <si>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</si>
  <si>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</si>
  <si>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</si>
  <si>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</si>
  <si>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</si>
  <si>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</si>
  <si>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</si>
  <si>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</si>
  <si>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</si>
  <si>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</si>
  <si>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</si>
  <si>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</si>
  <si>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</si>
  <si>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</si>
  <si>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</si>
  <si>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</si>
  <si>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</si>
  <si>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</si>
  <si>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</si>
  <si>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</si>
  <si>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</si>
  <si>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</si>
  <si>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</si>
  <si>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</si>
  <si>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</si>
  <si>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</si>
  <si>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</si>
  <si>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</si>
  <si>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</si>
  <si>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</si>
  <si>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</si>
  <si>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</si>
  <si>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</si>
  <si>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</si>
  <si>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</si>
  <si>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</si>
  <si>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</si>
  <si>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</si>
  <si>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</si>
  <si>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</si>
  <si>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</si>
  <si>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</si>
  <si>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</si>
  <si>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</si>
  <si>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</si>
  <si>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</si>
  <si>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</si>
  <si>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</si>
  <si>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</si>
  <si>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</si>
  <si>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</si>
  <si>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</si>
  <si>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</si>
  <si>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</si>
  <si>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</si>
  <si>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</si>
  <si>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</si>
  <si>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</si>
  <si>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</si>
  <si>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</si>
  <si>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</si>
  <si>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</si>
  <si>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</si>
  <si>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</si>
  <si>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</si>
  <si>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</si>
  <si>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</si>
  <si>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</si>
  <si>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</si>
  <si>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</si>
  <si>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</si>
  <si>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</si>
  <si>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</si>
  <si>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</si>
  <si>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</si>
  <si>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</si>
  <si>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</si>
  <si>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</si>
  <si>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</si>
  <si>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</si>
  <si>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</si>
  <si>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</si>
  <si>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</si>
  <si>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</si>
  <si>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</si>
  <si>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</si>
  <si>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</si>
  <si>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</si>
  <si>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</si>
  <si>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</si>
  <si>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</si>
  <si>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</si>
  <si>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</si>
  <si>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</si>
  <si>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</si>
  <si>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</si>
  <si>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</si>
  <si>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</si>
  <si>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</si>
  <si>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</si>
  <si>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</si>
  <si>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</si>
  <si>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</si>
  <si>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</si>
  <si>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</si>
  <si>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</si>
  <si>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</si>
  <si>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</si>
  <si>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</si>
  <si>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</si>
  <si>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</si>
  <si>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</si>
  <si>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</si>
  <si>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</si>
  <si>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</si>
  <si>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</si>
  <si>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</si>
  <si>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</si>
  <si>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</si>
  <si>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</si>
  <si>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</si>
  <si>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</si>
  <si>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</si>
  <si>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</si>
  <si>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</si>
  <si>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</si>
  <si>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</si>
  <si>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</si>
  <si>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</si>
  <si>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</si>
  <si>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</si>
  <si>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</si>
  <si>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</si>
  <si>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</si>
  <si>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</si>
  <si>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</si>
  <si>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</si>
  <si>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</si>
  <si>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</si>
  <si>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</si>
  <si>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</si>
  <si>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</si>
  <si>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</si>
  <si>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</si>
  <si>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</si>
  <si>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</si>
  <si>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</si>
  <si>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</si>
  <si>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</si>
  <si>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</si>
  <si>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</si>
  <si>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</si>
  <si>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</si>
  <si>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</si>
  <si>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</si>
  <si>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</si>
  <si>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</si>
  <si>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</si>
  <si>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</si>
  <si>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</si>
  <si>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</si>
  <si>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</si>
  <si>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</si>
  <si>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</si>
  <si>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</si>
  <si>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</si>
  <si>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</si>
  <si>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</si>
  <si>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</si>
  <si>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</si>
  <si>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</si>
  <si>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</si>
  <si>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</si>
  <si>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</si>
  <si>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</si>
  <si>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</si>
  <si>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</si>
  <si>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</si>
  <si>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</si>
  <si>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</si>
  <si>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</si>
  <si>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</si>
  <si>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</si>
  <si>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</si>
  <si>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</si>
  <si>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</si>
  <si>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</si>
  <si>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</si>
  <si>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</si>
  <si>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</si>
  <si>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</si>
  <si>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</si>
  <si>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</si>
  <si>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</si>
  <si>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</si>
  <si>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</si>
  <si>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</si>
  <si>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</si>
  <si>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</si>
  <si>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</si>
  <si>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</si>
  <si>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</si>
  <si>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</si>
  <si>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</si>
  <si>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</si>
  <si>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</si>
  <si>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</si>
  <si>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</si>
  <si>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</si>
  <si>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</si>
  <si>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</si>
  <si>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</si>
  <si>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</si>
  <si>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</si>
  <si>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</si>
  <si>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</si>
  <si>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</si>
  <si>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</si>
  <si>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</si>
  <si>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</si>
  <si>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</si>
  <si>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</si>
  <si>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</si>
  <si>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</si>
  <si>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</si>
  <si>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</si>
  <si>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</si>
  <si>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</si>
  <si>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</si>
  <si>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</si>
  <si>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</si>
  <si>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</si>
  <si>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</si>
  <si>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</si>
  <si>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</si>
  <si>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</si>
  <si>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</si>
  <si>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</si>
  <si>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</si>
  <si>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</si>
  <si>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</si>
  <si>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</si>
  <si>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</si>
  <si>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</si>
  <si>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</si>
  <si>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</si>
  <si>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</si>
  <si>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</si>
  <si>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</si>
  <si>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</si>
  <si>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</si>
  <si>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</si>
  <si>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</si>
  <si>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</si>
  <si>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</si>
  <si>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</si>
  <si>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</si>
  <si>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</si>
  <si>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</si>
  <si>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</si>
  <si>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</si>
  <si>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</si>
  <si>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</si>
  <si>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</si>
  <si>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</si>
  <si>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</si>
  <si>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</si>
  <si>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</si>
  <si>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</si>
  <si>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</si>
  <si>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</si>
  <si>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</si>
  <si>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</si>
  <si>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</si>
  <si>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</si>
  <si>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</si>
  <si>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</si>
  <si>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</si>
  <si>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</si>
  <si>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</si>
  <si>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</si>
  <si>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</si>
  <si>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</si>
  <si>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</si>
  <si>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</si>
  <si>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</si>
  <si>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</si>
  <si>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</si>
  <si>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</si>
  <si>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</si>
  <si>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</si>
  <si>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</si>
  <si>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</si>
  <si>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</si>
  <si>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</si>
  <si>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</si>
  <si>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</si>
  <si>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</si>
  <si>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</si>
  <si>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</si>
  <si>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</si>
  <si>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</si>
  <si>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</si>
  <si>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</si>
  <si>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</si>
  <si>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</si>
  <si>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</si>
  <si>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</si>
  <si>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</si>
  <si>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</si>
  <si>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</si>
  <si>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</si>
  <si>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</si>
  <si>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</si>
  <si>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</si>
  <si>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</si>
  <si>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</si>
  <si>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</si>
  <si>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</si>
  <si>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</si>
  <si>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</si>
  <si>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</si>
  <si>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</si>
  <si>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</si>
  <si>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</si>
  <si>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</si>
  <si>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</si>
  <si>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</si>
  <si>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</si>
  <si>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</si>
  <si>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</si>
  <si>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</si>
  <si>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</si>
  <si>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</si>
  <si>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</si>
  <si>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</si>
  <si>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</si>
  <si>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</si>
  <si>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</si>
  <si>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</si>
  <si>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</si>
  <si>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</si>
  <si>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</si>
  <si>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</si>
  <si>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</si>
  <si>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</si>
  <si>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</si>
  <si>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</si>
  <si>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</si>
  <si>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</si>
  <si>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</si>
  <si>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</si>
  <si>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</si>
  <si>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</si>
  <si>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</si>
  <si>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</si>
  <si>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</si>
  <si>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</si>
  <si>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</si>
  <si>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</si>
  <si>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</si>
  <si>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</si>
  <si>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</si>
  <si>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</si>
  <si>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</si>
  <si>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</si>
  <si>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</si>
  <si>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</si>
  <si>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</si>
  <si>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</si>
  <si>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</si>
  <si>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</si>
  <si>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</si>
  <si>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</si>
  <si>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</si>
  <si>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</si>
  <si>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</si>
  <si>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</si>
  <si>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</si>
  <si>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</si>
  <si>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</si>
  <si>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</si>
  <si>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март, апрель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</si>
  <si>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</si>
  <si>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</si>
  <si>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</si>
  <si>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</si>
  <si>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</si>
  <si>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</si>
  <si>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</si>
  <si>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</si>
  <si>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</si>
  <si>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</si>
  <si>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</si>
  <si>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</si>
  <si>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17 по ул. Боровая за 2016 год</t>
  </si>
  <si>
    <t>мар, апр, дек</t>
  </si>
  <si>
    <t>мар, ноя, дек</t>
  </si>
  <si>
    <t>май, авг, окт</t>
  </si>
  <si>
    <t xml:space="preserve"> январь</t>
  </si>
  <si>
    <t>январь, март</t>
  </si>
  <si>
    <t xml:space="preserve"> январь январь</t>
  </si>
  <si>
    <t>24 | 1</t>
  </si>
  <si>
    <t>6 | 1</t>
  </si>
  <si>
    <t>6,4 | 24</t>
  </si>
  <si>
    <t>2 | 18</t>
  </si>
  <si>
    <t>2,2 | 3</t>
  </si>
  <si>
    <t>129 | 1</t>
  </si>
  <si>
    <t>2,5 | 1</t>
  </si>
  <si>
    <t>97 | 249</t>
  </si>
  <si>
    <t>97 | 33</t>
  </si>
  <si>
    <t>19,5 | 1</t>
  </si>
  <si>
    <t>97 | 2</t>
  </si>
  <si>
    <t>456 | 28</t>
  </si>
  <si>
    <t>228 | 22</t>
  </si>
  <si>
    <t>0,08208 | 6</t>
  </si>
  <si>
    <t>4,56 | 40</t>
  </si>
  <si>
    <t>4,56 | 10</t>
  </si>
  <si>
    <t>4,56 | 12</t>
  </si>
  <si>
    <t>456 | 32</t>
  </si>
  <si>
    <t>228 | 8</t>
  </si>
  <si>
    <t>3,6 | 1</t>
  </si>
  <si>
    <t>88 | 2</t>
  </si>
  <si>
    <t>2 | 122</t>
  </si>
  <si>
    <t>14 | 24</t>
  </si>
  <si>
    <t>10 | 5</t>
  </si>
  <si>
    <t>апрель, декабрь</t>
  </si>
  <si>
    <t>456 | 74</t>
  </si>
  <si>
    <t>14 | 27</t>
  </si>
  <si>
    <t>2 | 127</t>
  </si>
  <si>
    <t>1101 | 77</t>
  </si>
  <si>
    <t>1101 | 2</t>
  </si>
  <si>
    <t>10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</si>
</sst>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759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151343.75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384390.13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380000.42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380000.42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380000.42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155733.45000000001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456727.06</v>
      </c>
      <c r="G28" s="18">
        <f>и_ср_начисл-и_ср_стоимость_факт</f>
        <v>-72336.929999999993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255860.02000000002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270244.96000000002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256.05139300308053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516707.92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497038.65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189918.46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605937.94000000006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605937.94000000006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1132.9153744523394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11776.71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12302.240000000002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4925.1499999999996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11776.71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11776.71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739.36204784109134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128458.09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128484.53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31901.7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133342.78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133342.78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2099.6364231119114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148161.13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152893.49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43499.65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148161.13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148161.13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04" sqref="B404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759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83325.86256624521</v>
      </c>
      <c r="F6" s="40"/>
      <c r="I6" s="27">
        <f>E6/1.18</f>
        <v>70615.137768004424</v>
      </c>
      <c r="J6" s="29">
        <f>[1]сумма!$Q$6</f>
        <v>12959.079134999998</v>
      </c>
      <c r="K6" s="29">
        <f>J6-I6</f>
        <v>-57656.058633004424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62075.326642684515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0.17960000000000001</v>
      </c>
      <c r="E8" s="48">
        <v>203.41280494350752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>
        <v>1</v>
      </c>
      <c r="E11" s="48">
        <v>61871.913837741005</v>
      </c>
      <c r="F11" s="49" t="s">
        <v>742</v>
      </c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>
        <v>10.706270463834766</v>
      </c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>
        <v>0.06</v>
      </c>
      <c r="E23" s="48">
        <v>10.706270463834766</v>
      </c>
      <c r="F23" s="49" t="s">
        <v>734</v>
      </c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3075.2898872333417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4.9279999999999999</v>
      </c>
      <c r="E25" s="48">
        <v>609.92753234001407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0.67999999999999994</v>
      </c>
      <c r="E28" s="48">
        <v>2465.3623548933274</v>
      </c>
      <c r="F28" s="49" t="s">
        <v>760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10232.239624550421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1.18</v>
      </c>
      <c r="E43" s="48">
        <v>1084.9559778370553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7.54</v>
      </c>
      <c r="E44" s="48">
        <v>639.86790757975905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58</v>
      </c>
      <c r="E45" s="48">
        <v>2512.1560544248036</v>
      </c>
      <c r="F45" s="49" t="s">
        <v>761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4.0460000000000003</v>
      </c>
      <c r="E47" s="56">
        <v>5950.8632736604104</v>
      </c>
      <c r="F47" s="49" t="s">
        <v>762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1</v>
      </c>
      <c r="E54" s="48">
        <v>44.396411048391919</v>
      </c>
      <c r="F54" s="49" t="s">
        <v>732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414.42099391041097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>
        <v>1</v>
      </c>
      <c r="E90" s="35">
        <v>414.42099391041097</v>
      </c>
      <c r="F90" s="33" t="s">
        <v>742</v>
      </c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609.93948935887977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4.9279999999999999</v>
      </c>
      <c r="E101" s="35">
        <v>609.93948935887977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186.48166622965812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0.17599999999999999</v>
      </c>
      <c r="E106" s="56">
        <v>186.48166622965812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4943.6697702582251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0.17599999999999999</v>
      </c>
      <c r="E120" s="56">
        <v>189.02851124805494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1595.0607519712732</v>
      </c>
      <c r="F130" s="49" t="s">
        <v>738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>
        <v>1</v>
      </c>
      <c r="E132" s="48">
        <v>402.53989354545416</v>
      </c>
      <c r="F132" s="49" t="s">
        <v>763</v>
      </c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2</v>
      </c>
      <c r="E138" s="48">
        <v>341.11481629225113</v>
      </c>
      <c r="F138" s="49" t="s">
        <v>764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1</v>
      </c>
      <c r="E147" s="48">
        <v>52.933722518510919</v>
      </c>
      <c r="F147" s="49" t="s">
        <v>738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2</v>
      </c>
      <c r="E148" s="48">
        <v>77.266255910236652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10</v>
      </c>
      <c r="E150" s="48">
        <v>513.48744810944072</v>
      </c>
      <c r="F150" s="49" t="s">
        <v>739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10</v>
      </c>
      <c r="E153" s="48">
        <v>462.80837221628281</v>
      </c>
      <c r="F153" s="49" t="s">
        <v>739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>
        <v>0.1</v>
      </c>
      <c r="E158" s="48">
        <v>167.19499479926321</v>
      </c>
      <c r="F158" s="49" t="s">
        <v>740</v>
      </c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5.6</v>
      </c>
      <c r="E162" s="48">
        <v>1142.2350036474575</v>
      </c>
      <c r="F162" s="49" t="s">
        <v>739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1777.7882215559282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>
        <v>1</v>
      </c>
      <c r="E190" s="48">
        <v>1777.7882215559282</v>
      </c>
      <c r="F190" s="49" t="s">
        <v>730</v>
      </c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39188.524506503018</v>
      </c>
      <c r="F197" s="75"/>
      <c r="I197" s="27">
        <f>E197/1.18</f>
        <v>33210.613988561883</v>
      </c>
      <c r="J197" s="29">
        <f>[1]сумма!$Q$11</f>
        <v>31082.599499999997</v>
      </c>
      <c r="K197" s="29">
        <f>J197-I197</f>
        <v>-2128.0144885618865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39188.524506503018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1.0559999999999998</v>
      </c>
      <c r="E199" s="35">
        <v>4162.7285049281472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4.5239999999999991</v>
      </c>
      <c r="E200" s="35">
        <v>7134.8248992840709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5.4</v>
      </c>
      <c r="E202" s="35">
        <v>138.593805672478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5.4</v>
      </c>
      <c r="E203" s="35">
        <v>3054.6954806802669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5.4</v>
      </c>
      <c r="E210" s="35">
        <v>6871.7465702006557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46.26</v>
      </c>
      <c r="E211" s="35">
        <v>16653.99893057995</v>
      </c>
      <c r="F211" s="49" t="s">
        <v>743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4</v>
      </c>
      <c r="E215" s="35">
        <v>830.82149886519392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2</v>
      </c>
      <c r="E228" s="35">
        <v>341.11481629225113</v>
      </c>
      <c r="F228" s="49" t="s">
        <v>764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17471.767983631107</v>
      </c>
      <c r="F232" s="33"/>
      <c r="I232" s="27">
        <f>E232/1.18</f>
        <v>14806.583036975515</v>
      </c>
      <c r="J232" s="29">
        <f>[1]сумма!$M$13</f>
        <v>4000.8600000000006</v>
      </c>
      <c r="K232" s="29">
        <f>J232-I232</f>
        <v>-10805.723036975514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17471.767983631107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15503.590949267704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>
        <v>1.5</v>
      </c>
      <c r="E241" s="35">
        <v>700.73570890298117</v>
      </c>
      <c r="F241" s="33" t="s">
        <v>744</v>
      </c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>
        <v>2</v>
      </c>
      <c r="E250" s="35">
        <v>1267.4413254604206</v>
      </c>
      <c r="F250" s="33" t="s">
        <v>765</v>
      </c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7141.1000154991716</v>
      </c>
      <c r="F266" s="75"/>
      <c r="I266" s="27">
        <f>E266/1.18</f>
        <v>6051.7796741518405</v>
      </c>
      <c r="J266" s="29">
        <f>[1]сумма!$Q$15</f>
        <v>14033.079052204816</v>
      </c>
      <c r="K266" s="29">
        <f>J266-I266</f>
        <v>7981.299378052975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7141.1000154991716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0.63500000000000001</v>
      </c>
      <c r="E268" s="35">
        <v>1954.0279800536648</v>
      </c>
      <c r="F268" s="33" t="s">
        <v>745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0.12</v>
      </c>
      <c r="E269" s="35">
        <v>415.47053452692552</v>
      </c>
      <c r="F269" s="33" t="s">
        <v>745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>
        <v>3</v>
      </c>
      <c r="E273" s="35">
        <v>238.89376380015227</v>
      </c>
      <c r="F273" s="33" t="s">
        <v>746</v>
      </c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2</v>
      </c>
      <c r="E274" s="35">
        <v>112.23575328490054</v>
      </c>
      <c r="F274" s="33" t="s">
        <v>740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1136.5385572237408</v>
      </c>
      <c r="F278" s="33" t="s">
        <v>742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273.93530221348215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4</v>
      </c>
      <c r="E288" s="35">
        <v>97.491813256782706</v>
      </c>
      <c r="F288" s="33" t="s">
        <v>735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>
        <v>1</v>
      </c>
      <c r="E290" s="35">
        <v>41.072359803723749</v>
      </c>
      <c r="F290" s="33" t="s">
        <v>740</v>
      </c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1</v>
      </c>
      <c r="E293" s="35">
        <v>122.18745772448372</v>
      </c>
      <c r="F293" s="33" t="s">
        <v>742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>
        <v>1</v>
      </c>
      <c r="E298" s="35">
        <v>18.173465940456499</v>
      </c>
      <c r="F298" s="33" t="s">
        <v>740</v>
      </c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1</v>
      </c>
      <c r="E310" s="35">
        <v>186.24252585234385</v>
      </c>
      <c r="F310" s="33" t="s">
        <v>730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>
        <v>1</v>
      </c>
      <c r="E311" s="35">
        <v>457.99866137754981</v>
      </c>
      <c r="F311" s="33" t="s">
        <v>763</v>
      </c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1064.3928946427457</v>
      </c>
      <c r="F333" s="33" t="s">
        <v>734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9</v>
      </c>
      <c r="E335" s="35">
        <v>437.94184032218141</v>
      </c>
      <c r="F335" s="33" t="s">
        <v>740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73645.622769623325</v>
      </c>
      <c r="F338" s="75"/>
      <c r="I338" s="27">
        <f>E338/1.18</f>
        <v>62411.544720019774</v>
      </c>
      <c r="J338" s="29">
        <f>[1]сумма!$Q$17</f>
        <v>27117.06</v>
      </c>
      <c r="K338" s="29">
        <f>J338-I338</f>
        <v>-35294.484720019769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73645.622769623325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766</v>
      </c>
      <c r="E340" s="84">
        <v>122.60727144901988</v>
      </c>
      <c r="F340" s="49" t="s">
        <v>743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767</v>
      </c>
      <c r="E342" s="48">
        <v>38.250503351415503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768</v>
      </c>
      <c r="E343" s="84">
        <v>642.95281844711292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769</v>
      </c>
      <c r="E344" s="84">
        <v>187.55779792757221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770</v>
      </c>
      <c r="E345" s="84">
        <v>15.771307883875291</v>
      </c>
      <c r="F345" s="49" t="s">
        <v>747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771</v>
      </c>
      <c r="E346" s="48">
        <v>437.59101942849429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772</v>
      </c>
      <c r="E347" s="48">
        <v>7.9275035079676393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773</v>
      </c>
      <c r="E349" s="48">
        <v>54788.770296394221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774</v>
      </c>
      <c r="E351" s="48">
        <v>16725.167106868674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775</v>
      </c>
      <c r="E353" s="84">
        <v>223.44081154357661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776</v>
      </c>
      <c r="E354" s="48">
        <v>455.58633282139215</v>
      </c>
      <c r="F354" s="49" t="s">
        <v>748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117089.67662231611</v>
      </c>
      <c r="F355" s="75"/>
      <c r="I355" s="27">
        <f>E355/1.18</f>
        <v>99228.539510437389</v>
      </c>
      <c r="J355" s="29">
        <f>[1]сумма!$Q$19</f>
        <v>27334.060541112922</v>
      </c>
      <c r="K355" s="29">
        <f>J355-I355</f>
        <v>-71894.478969324467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40248.915575643725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749</v>
      </c>
      <c r="E357" s="89">
        <v>79.944628136156325</v>
      </c>
      <c r="F357" s="49" t="s">
        <v>750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777</v>
      </c>
      <c r="E358" s="89">
        <v>6739.2269301119595</v>
      </c>
      <c r="F358" s="49" t="s">
        <v>751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778</v>
      </c>
      <c r="E359" s="89">
        <v>11584.366415744074</v>
      </c>
      <c r="F359" s="49" t="s">
        <v>751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779</v>
      </c>
      <c r="E360" s="89">
        <v>86.987312248061215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780</v>
      </c>
      <c r="E361" s="89">
        <v>177.16693867828735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781</v>
      </c>
      <c r="E362" s="89">
        <v>301.78319915172744</v>
      </c>
      <c r="F362" s="49" t="s">
        <v>750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782</v>
      </c>
      <c r="E364" s="89">
        <v>871.94168674438038</v>
      </c>
      <c r="F364" s="49" t="s">
        <v>752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783</v>
      </c>
      <c r="E365" s="89">
        <v>4395.6871034888318</v>
      </c>
      <c r="F365" s="49" t="s">
        <v>753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784</v>
      </c>
      <c r="E366" s="89">
        <v>4243.1753278566648</v>
      </c>
      <c r="F366" s="49" t="s">
        <v>754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785</v>
      </c>
      <c r="E367" s="89">
        <v>316.22727794150853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785</v>
      </c>
      <c r="E368" s="89">
        <v>461.83985368816002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786</v>
      </c>
      <c r="E369" s="89">
        <v>1429.7724878864835</v>
      </c>
      <c r="F369" s="49" t="s">
        <v>755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787</v>
      </c>
      <c r="E370" s="89">
        <v>2143.2597606224367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788</v>
      </c>
      <c r="E371" s="89">
        <v>1049.4316747870225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789</v>
      </c>
      <c r="E372" s="89">
        <v>5840.2743377499337</v>
      </c>
      <c r="F372" s="49" t="s">
        <v>790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3</v>
      </c>
      <c r="E373" s="89">
        <v>527.83064080802944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76840.761046672385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791</v>
      </c>
      <c r="E375" s="93">
        <v>9962.9229154402128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792</v>
      </c>
      <c r="E377" s="95">
        <v>213.58822799822917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793</v>
      </c>
      <c r="E378" s="95">
        <v>2207.3493817426579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794</v>
      </c>
      <c r="E379" s="95">
        <v>24069.837687245996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795</v>
      </c>
      <c r="E380" s="95">
        <v>8427.3666816487676</v>
      </c>
      <c r="F380" s="49" t="s">
        <v>756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795</v>
      </c>
      <c r="E382" s="95">
        <v>1528.5331164894083</v>
      </c>
      <c r="F382" s="49" t="s">
        <v>757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795</v>
      </c>
      <c r="E383" s="95">
        <v>771.9092669138264</v>
      </c>
      <c r="F383" s="49" t="s">
        <v>758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796</v>
      </c>
      <c r="E384" s="95">
        <v>29139.302803817758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3</v>
      </c>
      <c r="E385" s="95">
        <v>519.95096537552456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25032.437491030214</v>
      </c>
      <c r="F386" s="75"/>
      <c r="I386" s="27">
        <f>E386/1.18</f>
        <v>21213.93007714425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25032.437491030214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14282.156840301677</v>
      </c>
      <c r="F388" s="75"/>
      <c r="I388" s="27">
        <f>E388/1.18</f>
        <v>12103.522746018371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14282.156840301677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79549.82208272659</v>
      </c>
      <c r="F390" s="75"/>
      <c r="I390" s="27">
        <f>E390/1.18</f>
        <v>67415.103459937789</v>
      </c>
      <c r="J390" s="27">
        <f>SUM(I6:I390)</f>
        <v>387056.7549812512</v>
      </c>
      <c r="K390" s="27">
        <f>J390*1.01330668353499*1.18</f>
        <v>462804.49214124284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79549.82208272659</v>
      </c>
      <c r="F391" s="49" t="s">
        <v>731</v>
      </c>
      <c r="I391" s="27">
        <f>E6+E197+E232+E266+E338+E355+E386+E388+E390</f>
        <v>456726.97087787639</v>
      </c>
      <c r="J391" s="27">
        <f>I391-K391</f>
        <v>117563.19463915465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2017-05-15T09:06:29Z</dcterms:modified>
</cp:coreProperties>
</file>